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6" i="2" l="1"/>
  <c r="D15" i="2"/>
  <c r="E15" i="2"/>
  <c r="D26" i="2" l="1"/>
  <c r="D18" i="2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<sst xmlns="http://schemas.openxmlformats.org/spreadsheetml/2006/main" count="44" uniqueCount="28">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</sst>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74" xfId="77" applyNumberFormat="1" applyFont="1" applyBorder="1" applyAlignment="1" applyProtection="1">
      <alignment horizontal="center" vertical="center" shrinkToFit="1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topLeftCell="A2" zoomScale="85" workbookViewId="0">
      <selection activeCell="E26" sqref="E2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10</v>
      </c>
      <c r="B3" s="84"/>
      <c r="C3" s="84"/>
      <c r="D3" s="84"/>
      <c r="E3" s="8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4" t="s">
        <v>11</v>
      </c>
      <c r="B4" s="84"/>
      <c r="C4" s="84"/>
      <c r="D4" s="84"/>
      <c r="E4" s="8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4" t="s">
        <v>12</v>
      </c>
      <c r="B5" s="84"/>
      <c r="C5" s="84"/>
      <c r="D5" s="84"/>
      <c r="E5" s="8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7" t="s">
        <v>13</v>
      </c>
      <c r="B6" s="97"/>
      <c r="C6" s="97"/>
      <c r="D6" s="97"/>
      <c r="E6" s="9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8" t="s">
        <v>27</v>
      </c>
      <c r="B7" s="98"/>
      <c r="C7" s="98"/>
      <c r="D7" s="98"/>
      <c r="E7" s="9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9" t="s">
        <v>0</v>
      </c>
      <c r="B9" s="95" t="s">
        <v>1</v>
      </c>
      <c r="C9" s="96"/>
      <c r="D9" s="91" t="s">
        <v>1</v>
      </c>
      <c r="E9" s="92"/>
      <c r="F9" s="99"/>
      <c r="G9" s="100"/>
      <c r="H9" s="100"/>
      <c r="I9" s="100"/>
      <c r="J9" s="100"/>
      <c r="K9" s="100"/>
      <c r="L9" s="16"/>
    </row>
    <row r="10" spans="1:12" ht="25.7" customHeight="1" x14ac:dyDescent="0.25">
      <c r="A10" s="90"/>
      <c r="B10" s="93" t="s">
        <v>22</v>
      </c>
      <c r="C10" s="93" t="s">
        <v>8</v>
      </c>
      <c r="D10" s="101" t="s">
        <v>2</v>
      </c>
      <c r="E10" s="103" t="s">
        <v>3</v>
      </c>
      <c r="F10" s="105"/>
      <c r="G10" s="106"/>
      <c r="H10" s="105"/>
      <c r="I10" s="106"/>
      <c r="J10" s="107"/>
      <c r="K10" s="108"/>
      <c r="L10" s="3"/>
    </row>
    <row r="11" spans="1:12" ht="52.5" customHeight="1" thickBot="1" x14ac:dyDescent="0.3">
      <c r="A11" s="90"/>
      <c r="B11" s="94"/>
      <c r="C11" s="94"/>
      <c r="D11" s="102"/>
      <c r="E11" s="104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f>3559500+1400</f>
        <v>3560900</v>
      </c>
      <c r="E15" s="70">
        <f>3559500+1364.69</f>
        <v>3560864.69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1">
        <f>2500+96000</f>
        <v>98500</v>
      </c>
      <c r="E16" s="72">
        <v>98447.08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1">
        <v>961500</v>
      </c>
      <c r="E17" s="72">
        <v>961500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1">
        <f>SUM(D20:D25)</f>
        <v>352100</v>
      </c>
      <c r="E18" s="71">
        <f>SUM(E20:E25)</f>
        <v>345760.57999999996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85" t="s">
        <v>6</v>
      </c>
      <c r="C19" s="87" t="s">
        <v>6</v>
      </c>
      <c r="D19" s="73"/>
      <c r="E19" s="74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86"/>
      <c r="C20" s="88"/>
      <c r="D20" s="75">
        <v>30000</v>
      </c>
      <c r="E20" s="76">
        <v>23971.84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86"/>
      <c r="C21" s="88"/>
      <c r="D21" s="77">
        <v>23000</v>
      </c>
      <c r="E21" s="78">
        <v>23000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86"/>
      <c r="C22" s="88"/>
      <c r="D22" s="77">
        <v>251000</v>
      </c>
      <c r="E22" s="79">
        <v>243869.64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86"/>
      <c r="C23" s="88"/>
      <c r="D23" s="77">
        <v>1200</v>
      </c>
      <c r="E23" s="80">
        <v>1195.6199999999999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86"/>
      <c r="C24" s="88"/>
      <c r="D24" s="77">
        <v>42100</v>
      </c>
      <c r="E24" s="80">
        <v>42001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86"/>
      <c r="C25" s="88"/>
      <c r="D25" s="81">
        <v>4800</v>
      </c>
      <c r="E25" s="82">
        <v>11722.48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3">
        <f>D15+D16+D17+D18</f>
        <v>4973000</v>
      </c>
      <c r="E26" s="83">
        <f>E15+E16+E17+E18</f>
        <v>4966572.3499999996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2020-01-09T06:55:06Z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